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8.ITA\012\"/>
    </mc:Choice>
  </mc:AlternateContent>
  <bookViews>
    <workbookView xWindow="0" yWindow="0" windowWidth="23040" windowHeight="8868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68'!$A$1:$J$65</definedName>
    <definedName name="_xlnm.Print_Titles" localSheetId="0">'แผนการใช้จ่าย 68'!$1:$7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6" i="3" l="1"/>
  <c r="D47" i="3"/>
  <c r="D48" i="3"/>
  <c r="D59" i="3" l="1"/>
  <c r="D54" i="3" l="1"/>
  <c r="D35" i="3"/>
  <c r="D36" i="3" l="1"/>
  <c r="D12" i="3" l="1"/>
  <c r="D11" i="3" l="1"/>
  <c r="L29" i="3"/>
  <c r="L27" i="3"/>
  <c r="L39" i="3"/>
  <c r="L46" i="3"/>
  <c r="D10" i="3" l="1"/>
  <c r="D9" i="3" s="1"/>
  <c r="L50" i="3" l="1"/>
  <c r="L37" i="3"/>
  <c r="L45" i="3"/>
  <c r="L55" i="3"/>
  <c r="L54" i="3"/>
  <c r="L31" i="3"/>
  <c r="L21" i="3"/>
  <c r="L22" i="3"/>
  <c r="L23" i="3"/>
  <c r="L24" i="3"/>
  <c r="L30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D8" i="3" l="1"/>
</calcChain>
</file>

<file path=xl/sharedStrings.xml><?xml version="1.0" encoding="utf-8"?>
<sst xmlns="http://schemas.openxmlformats.org/spreadsheetml/2006/main" count="523" uniqueCount="191">
  <si>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</si>
  <si>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</si>
  <si>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</si>
  <si>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</si>
  <si>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</si>
  <si>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</si>
  <si>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</si>
  <si>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</si>
  <si>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</si>
  <si>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</si>
  <si>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</si>
  <si>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</si>
  <si>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</si>
  <si>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</si>
  <si>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</si>
  <si>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</si>
  <si>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</si>
  <si>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</si>
  <si>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</si>
  <si>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</si>
  <si>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</si>
  <si>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</si>
  <si>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</si>
  <si>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</si>
  <si>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</si>
  <si>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</si>
  <si>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</si>
  <si>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</si>
  <si>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</si>
  <si>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</si>
  <si>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</si>
  <si>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</si>
  <si>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</si>
  <si>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</si>
  <si>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</si>
  <si>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</si>
  <si>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</si>
  <si>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</si>
  <si>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</si>
  <si>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</si>
  <si>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</si>
  <si>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</si>
  <si>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</si>
  <si>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</si>
  <si>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</si>
  <si>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</si>
  <si>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</si>
  <si>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</si>
  <si>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</si>
  <si>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</si>
  <si>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</si>
  <si>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</si>
  <si>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</si>
  <si>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</si>
  <si>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</si>
  <si>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</si>
  <si>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</si>
  <si>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</si>
  <si>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</si>
  <si>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</si>
  <si>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</si>
  <si>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</si>
  <si>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</si>
  <si>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</si>
  <si>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</si>
  <si>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</si>
  <si>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</si>
  <si>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</si>
  <si>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</si>
  <si>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</si>
  <si>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</si>
  <si>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</si>
  <si>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</si>
  <si>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</si>
  <si>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</si>
  <si>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</si>
  <si>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</si>
  <si>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</si>
  <si>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</si>
  <si>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</si>
  <si>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</si>
  <si>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</si>
  <si>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</si>
  <si>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</si>
  <si>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</si>
  <si>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</si>
  <si>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</si>
  <si>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</si>
  <si>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</si>
  <si>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</si>
  <si>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</si>
  <si>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</si>
  <si>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</si>
  <si>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</si>
  <si>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</si>
  <si>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</si>
  <si>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</si>
  <si>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</si>
  <si>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</si>
  <si>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</si>
  <si>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</si>
  <si>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</si>
  <si>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</si>
  <si>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</si>
  <si>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</si>
  <si>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</si>
  <si>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</si>
  <si>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</si>
  <si>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</si>
  <si>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</si>
  <si>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</si>
  <si>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</si>
  <si>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</si>
  <si>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</si>
  <si>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</si>
  <si>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</si>
  <si>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</si>
  <si>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</si>
  <si>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</si>
  <si>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</si>
  <si>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</si>
  <si>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</si>
  <si>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</si>
  <si>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</si>
  <si>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</si>
  <si>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</si>
  <si>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</si>
  <si>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</si>
  <si>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</si>
  <si>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</si>
  <si>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</si>
  <si>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</si>
  <si>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</si>
  <si>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</si>
  <si>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</si>
  <si>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</si>
  <si>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</si>
  <si>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</si>
  <si>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</si>
  <si>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</si>
  <si>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</si>
  <si>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</si>
  <si>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</si>
  <si>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</si>
  <si>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</si>
  <si>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</si>
  <si>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</si>
  <si>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</si>
  <si>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</si>
  <si>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</si>
  <si>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</si>
  <si>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</si>
  <si>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</si>
  <si>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</si>
  <si>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</si>
  <si>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</si>
  <si>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</si>
  <si>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</si>
  <si>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</si>
  <si>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</si>
  <si>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</si>
  <si>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</si>
  <si>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</si>
  <si>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</si>
  <si>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</si>
  <si>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</si>
  <si>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</si>
  <si>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</si>
  <si>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</si>
  <si>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</si>
  <si>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</si>
  <si>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</si>
  <si>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</si>
  <si>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</si>
  <si>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</si>
  <si>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</si>
  <si>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</si>
  <si>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</si>
  <si>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</si>
  <si>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</si>
  <si>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</si>
  <si>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    16. ค่าตอบแทนท่องเที่ยว+น้ำมัน</t>
  </si>
  <si>
    <t xml:space="preserve">     17. ค่าตอบแทนอาสาสมัครตำรวจบ้าน</t>
  </si>
  <si>
    <t>(ธนพจน์  ภูมิภักดี)</t>
  </si>
  <si>
    <t xml:space="preserve">   กิตติพันธ์  เสนาอุดร</t>
  </si>
  <si>
    <t>(กิตติพันธ์  เสนาอุดร)</t>
  </si>
  <si>
    <t>ผกก.สภ.ศรีสวัสดิ์</t>
  </si>
  <si>
    <t>สถานีตำรวจภูธรศรีสวัสดิ์</t>
  </si>
  <si>
    <t xml:space="preserve"> ข้อมูล ณ วันที่ 1 เมษายน 2568</t>
  </si>
  <si>
    <t>สว.อก.สภ.ศรีสวัสดิ์</t>
  </si>
  <si>
    <t xml:space="preserve">            ว่าที่ พ.ต.ต.   ธนพจน์  ภูมิภักดี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</si>
</sst>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9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b/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4" fontId="18" fillId="0" borderId="9" xfId="0" applyNumberFormat="1" applyFont="1" applyBorder="1" applyAlignment="1">
      <alignment vertical="top"/>
    </xf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9"/>
  <sheetViews>
    <sheetView tabSelected="1" topLeftCell="A58" zoomScale="80" zoomScaleNormal="80" workbookViewId="0">
      <selection activeCell="D67" sqref="D67"/>
    </sheetView>
  </sheetViews>
  <sheetFormatPr defaultColWidth="12.59765625" defaultRowHeight="15" customHeight="1" x14ac:dyDescent="0.4"/>
  <cols>
    <col min="1" max="1" width="4" style="87" customWidth="1"/>
    <col min="2" max="2" width="47.69921875" style="35" customWidth="1"/>
    <col min="3" max="3" width="49.09765625" style="35" customWidth="1"/>
    <col min="4" max="4" width="13.69921875" style="35" customWidth="1"/>
    <col min="5" max="5" width="7.5" style="35" customWidth="1"/>
    <col min="6" max="6" width="7.8984375" style="35" customWidth="1"/>
    <col min="7" max="7" width="4.8984375" style="35" customWidth="1"/>
    <col min="8" max="8" width="4.5" style="35" customWidth="1"/>
    <col min="9" max="9" width="18.3984375" style="87" customWidth="1"/>
    <col min="10" max="10" width="34.8984375" style="35" customWidth="1"/>
    <col min="11" max="11" width="15.3984375" style="34" hidden="1" customWidth="1"/>
    <col min="12" max="12" width="17" style="35" hidden="1" customWidth="1"/>
    <col min="13" max="20" width="8.59765625" style="35" customWidth="1"/>
    <col min="21" max="16384" width="12.59765625" style="35"/>
  </cols>
  <sheetData>
    <row r="1" spans="1:12" ht="21" customHeight="1" x14ac:dyDescent="0.45">
      <c r="A1" s="103" t="s">
        <v>160</v>
      </c>
      <c r="B1" s="104"/>
      <c r="C1" s="104"/>
      <c r="D1" s="104"/>
      <c r="E1" s="104"/>
      <c r="F1" s="104"/>
      <c r="G1" s="104"/>
      <c r="H1" s="104"/>
      <c r="I1" s="104"/>
      <c r="J1" s="104"/>
      <c r="K1" s="33"/>
    </row>
    <row r="2" spans="1:12" ht="18.899999999999999" customHeight="1" x14ac:dyDescent="0.4">
      <c r="A2" s="105" t="s">
        <v>187</v>
      </c>
      <c r="B2" s="106"/>
      <c r="C2" s="106"/>
      <c r="D2" s="106"/>
      <c r="E2" s="106"/>
      <c r="F2" s="106"/>
      <c r="G2" s="106"/>
      <c r="H2" s="106"/>
      <c r="I2" s="106"/>
      <c r="J2" s="106"/>
      <c r="K2" s="33"/>
    </row>
    <row r="3" spans="1:12" ht="18.899999999999999" customHeight="1" x14ac:dyDescent="0.4">
      <c r="A3" s="105" t="s">
        <v>180</v>
      </c>
      <c r="B3" s="105"/>
      <c r="C3" s="105"/>
      <c r="D3" s="105"/>
      <c r="E3" s="105"/>
      <c r="F3" s="105"/>
      <c r="G3" s="105"/>
      <c r="H3" s="105"/>
      <c r="I3" s="105"/>
      <c r="J3" s="105"/>
      <c r="K3" s="33"/>
    </row>
    <row r="4" spans="1:12" ht="18.899999999999999" customHeight="1" x14ac:dyDescent="0.4">
      <c r="A4" s="107" t="s">
        <v>188</v>
      </c>
      <c r="B4" s="108"/>
      <c r="C4" s="108"/>
      <c r="D4" s="108"/>
      <c r="E4" s="108"/>
      <c r="F4" s="108"/>
      <c r="G4" s="108"/>
      <c r="H4" s="108"/>
      <c r="I4" s="108"/>
      <c r="J4" s="108"/>
      <c r="K4" s="33"/>
    </row>
    <row r="5" spans="1:12" s="36" customFormat="1" ht="23.25" customHeight="1" x14ac:dyDescent="0.35">
      <c r="A5" s="109" t="s">
        <v>3</v>
      </c>
      <c r="B5" s="111" t="s">
        <v>131</v>
      </c>
      <c r="C5" s="111" t="s">
        <v>5</v>
      </c>
      <c r="D5" s="112" t="s">
        <v>6</v>
      </c>
      <c r="E5" s="113"/>
      <c r="F5" s="113"/>
      <c r="G5" s="113"/>
      <c r="H5" s="114"/>
      <c r="I5" s="111" t="s">
        <v>7</v>
      </c>
      <c r="J5" s="116" t="s">
        <v>8</v>
      </c>
      <c r="K5" s="98" t="s">
        <v>84</v>
      </c>
      <c r="L5" s="99" t="s">
        <v>85</v>
      </c>
    </row>
    <row r="6" spans="1:12" s="36" customFormat="1" ht="18" x14ac:dyDescent="0.35">
      <c r="A6" s="110"/>
      <c r="B6" s="101"/>
      <c r="C6" s="101"/>
      <c r="D6" s="100" t="s">
        <v>9</v>
      </c>
      <c r="E6" s="102" t="s">
        <v>10</v>
      </c>
      <c r="F6" s="100" t="s">
        <v>11</v>
      </c>
      <c r="G6" s="100" t="s">
        <v>12</v>
      </c>
      <c r="H6" s="100" t="s">
        <v>13</v>
      </c>
      <c r="I6" s="115"/>
      <c r="J6" s="117"/>
      <c r="K6" s="98"/>
      <c r="L6" s="99"/>
    </row>
    <row r="7" spans="1:12" s="36" customFormat="1" ht="27.75" customHeight="1" x14ac:dyDescent="0.35">
      <c r="A7" s="110"/>
      <c r="B7" s="101"/>
      <c r="C7" s="101"/>
      <c r="D7" s="101"/>
      <c r="E7" s="101"/>
      <c r="F7" s="101"/>
      <c r="G7" s="101"/>
      <c r="H7" s="101"/>
      <c r="I7" s="115"/>
      <c r="J7" s="117"/>
      <c r="K7" s="98"/>
      <c r="L7" s="99"/>
    </row>
    <row r="8" spans="1:12" s="43" customFormat="1" ht="42" customHeight="1" thickBot="1" x14ac:dyDescent="0.3">
      <c r="A8" s="38"/>
      <c r="B8" s="39" t="s">
        <v>130</v>
      </c>
      <c r="C8" s="40"/>
      <c r="D8" s="41">
        <f>D59</f>
        <v>2785380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5">
      <c r="A9" s="90">
        <v>1</v>
      </c>
      <c r="B9" s="44" t="s">
        <v>91</v>
      </c>
      <c r="C9" s="45" t="s">
        <v>92</v>
      </c>
      <c r="D9" s="46">
        <f>D10</f>
        <v>2403800</v>
      </c>
      <c r="E9" s="47"/>
      <c r="F9" s="47"/>
      <c r="G9" s="47"/>
      <c r="H9" s="47"/>
      <c r="I9" s="44" t="s">
        <v>161</v>
      </c>
      <c r="J9" s="45" t="s">
        <v>106</v>
      </c>
      <c r="K9" s="29"/>
      <c r="L9" s="48"/>
    </row>
    <row r="10" spans="1:12" s="53" customFormat="1" ht="24" customHeight="1" x14ac:dyDescent="0.25">
      <c r="A10" s="91"/>
      <c r="B10" s="50" t="s">
        <v>93</v>
      </c>
      <c r="C10" s="51"/>
      <c r="D10" s="52">
        <f>D11</f>
        <v>2403800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5">
      <c r="A11" s="91"/>
      <c r="B11" s="50" t="s">
        <v>94</v>
      </c>
      <c r="C11" s="51"/>
      <c r="D11" s="52">
        <f>D12</f>
        <v>2403800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5">
      <c r="A12" s="91"/>
      <c r="B12" s="50" t="s">
        <v>95</v>
      </c>
      <c r="C12" s="51"/>
      <c r="D12" s="52">
        <f>D13+D14+D15+D16+D17+D18+D19+D20+D21+D22+D23+D24+D25+D26+D27+D28+D29+D30</f>
        <v>2403800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5">
      <c r="A13" s="91"/>
      <c r="B13" s="54" t="s">
        <v>96</v>
      </c>
      <c r="C13" s="55" t="s">
        <v>108</v>
      </c>
      <c r="D13" s="56">
        <v>758400</v>
      </c>
      <c r="E13" s="57"/>
      <c r="F13" s="57"/>
      <c r="G13" s="57"/>
      <c r="H13" s="57"/>
      <c r="I13" s="58" t="s">
        <v>161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 x14ac:dyDescent="0.25">
      <c r="A14" s="91"/>
      <c r="B14" s="61" t="s">
        <v>162</v>
      </c>
      <c r="C14" s="62" t="s">
        <v>123</v>
      </c>
      <c r="D14" s="56">
        <v>10500</v>
      </c>
      <c r="E14" s="63"/>
      <c r="F14" s="63"/>
      <c r="G14" s="63"/>
      <c r="H14" s="63"/>
      <c r="I14" s="58" t="s">
        <v>161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5">
      <c r="A15" s="91"/>
      <c r="B15" s="61" t="s">
        <v>97</v>
      </c>
      <c r="C15" s="62" t="s">
        <v>123</v>
      </c>
      <c r="D15" s="56">
        <v>2200</v>
      </c>
      <c r="E15" s="63"/>
      <c r="F15" s="63"/>
      <c r="G15" s="63"/>
      <c r="H15" s="63"/>
      <c r="I15" s="58" t="s">
        <v>161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 x14ac:dyDescent="0.25">
      <c r="A16" s="91"/>
      <c r="B16" s="61" t="s">
        <v>98</v>
      </c>
      <c r="C16" s="62" t="s">
        <v>123</v>
      </c>
      <c r="D16" s="56">
        <v>13200</v>
      </c>
      <c r="E16" s="63"/>
      <c r="F16" s="63"/>
      <c r="G16" s="63"/>
      <c r="H16" s="63"/>
      <c r="I16" s="58" t="s">
        <v>161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 x14ac:dyDescent="0.25">
      <c r="A17" s="91"/>
      <c r="B17" s="61" t="s">
        <v>99</v>
      </c>
      <c r="C17" s="62" t="s">
        <v>110</v>
      </c>
      <c r="D17" s="56">
        <v>103200</v>
      </c>
      <c r="E17" s="63"/>
      <c r="F17" s="63"/>
      <c r="G17" s="63"/>
      <c r="H17" s="63"/>
      <c r="I17" s="58" t="s">
        <v>161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 x14ac:dyDescent="0.25">
      <c r="A18" s="93"/>
      <c r="B18" s="61" t="s">
        <v>100</v>
      </c>
      <c r="C18" s="62" t="s">
        <v>112</v>
      </c>
      <c r="D18" s="56">
        <v>18900</v>
      </c>
      <c r="E18" s="63"/>
      <c r="F18" s="63"/>
      <c r="G18" s="63"/>
      <c r="H18" s="63"/>
      <c r="I18" s="58" t="s">
        <v>161</v>
      </c>
      <c r="J18" s="64" t="s">
        <v>177</v>
      </c>
      <c r="K18" s="30">
        <v>21100</v>
      </c>
      <c r="L18" s="60">
        <f t="shared" si="0"/>
        <v>2637.5</v>
      </c>
    </row>
    <row r="19" spans="1:12" s="49" customFormat="1" ht="49.5" customHeight="1" x14ac:dyDescent="0.25">
      <c r="A19" s="91"/>
      <c r="B19" s="61" t="s">
        <v>101</v>
      </c>
      <c r="C19" s="62" t="s">
        <v>113</v>
      </c>
      <c r="D19" s="56">
        <v>41800</v>
      </c>
      <c r="E19" s="63"/>
      <c r="F19" s="63"/>
      <c r="G19" s="63"/>
      <c r="H19" s="63"/>
      <c r="I19" s="58" t="s">
        <v>161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 x14ac:dyDescent="0.25">
      <c r="A20" s="91"/>
      <c r="B20" s="61" t="s">
        <v>102</v>
      </c>
      <c r="C20" s="62" t="s">
        <v>123</v>
      </c>
      <c r="D20" s="56">
        <v>600</v>
      </c>
      <c r="E20" s="63"/>
      <c r="F20" s="63"/>
      <c r="G20" s="63"/>
      <c r="H20" s="63"/>
      <c r="I20" s="58" t="s">
        <v>161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 x14ac:dyDescent="0.25">
      <c r="A21" s="91"/>
      <c r="B21" s="61" t="s">
        <v>117</v>
      </c>
      <c r="C21" s="62" t="s">
        <v>115</v>
      </c>
      <c r="D21" s="56">
        <v>7300</v>
      </c>
      <c r="E21" s="63"/>
      <c r="F21" s="63"/>
      <c r="G21" s="63"/>
      <c r="H21" s="63"/>
      <c r="I21" s="58" t="s">
        <v>161</v>
      </c>
      <c r="J21" s="64" t="s">
        <v>116</v>
      </c>
      <c r="K21" s="30">
        <v>8200</v>
      </c>
      <c r="L21" s="60">
        <f t="shared" ref="L21:L55" si="1">K21/8</f>
        <v>1025</v>
      </c>
    </row>
    <row r="22" spans="1:12" s="36" customFormat="1" ht="69.75" customHeight="1" x14ac:dyDescent="0.35">
      <c r="A22" s="91"/>
      <c r="B22" s="61" t="s">
        <v>103</v>
      </c>
      <c r="C22" s="62" t="s">
        <v>118</v>
      </c>
      <c r="D22" s="56">
        <v>1189000</v>
      </c>
      <c r="E22" s="63"/>
      <c r="F22" s="63"/>
      <c r="G22" s="63"/>
      <c r="H22" s="63"/>
      <c r="I22" s="58" t="s">
        <v>161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 x14ac:dyDescent="0.25">
      <c r="A23" s="91"/>
      <c r="B23" s="61" t="s">
        <v>104</v>
      </c>
      <c r="C23" s="62" t="s">
        <v>120</v>
      </c>
      <c r="D23" s="56">
        <v>5200</v>
      </c>
      <c r="E23" s="63"/>
      <c r="F23" s="63"/>
      <c r="G23" s="63"/>
      <c r="H23" s="63"/>
      <c r="I23" s="58" t="s">
        <v>161</v>
      </c>
      <c r="J23" s="64" t="s">
        <v>178</v>
      </c>
      <c r="K23" s="30">
        <v>5800</v>
      </c>
      <c r="L23" s="60">
        <f t="shared" si="1"/>
        <v>725</v>
      </c>
    </row>
    <row r="24" spans="1:12" s="49" customFormat="1" ht="54" customHeight="1" x14ac:dyDescent="0.25">
      <c r="A24" s="91"/>
      <c r="B24" s="61" t="s">
        <v>105</v>
      </c>
      <c r="C24" s="62" t="s">
        <v>121</v>
      </c>
      <c r="D24" s="56">
        <v>11000</v>
      </c>
      <c r="E24" s="63"/>
      <c r="F24" s="63"/>
      <c r="G24" s="63"/>
      <c r="H24" s="63"/>
      <c r="I24" s="58" t="s">
        <v>161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 x14ac:dyDescent="0.25">
      <c r="A25" s="91"/>
      <c r="B25" s="61" t="s">
        <v>163</v>
      </c>
      <c r="C25" s="62" t="s">
        <v>118</v>
      </c>
      <c r="D25" s="56">
        <v>60000</v>
      </c>
      <c r="E25" s="63"/>
      <c r="F25" s="63"/>
      <c r="G25" s="63"/>
      <c r="H25" s="63"/>
      <c r="I25" s="58" t="s">
        <v>161</v>
      </c>
      <c r="J25" s="66" t="s">
        <v>119</v>
      </c>
      <c r="K25" s="30"/>
      <c r="L25" s="60"/>
    </row>
    <row r="26" spans="1:12" s="49" customFormat="1" ht="101.25" customHeight="1" x14ac:dyDescent="0.25">
      <c r="A26" s="91"/>
      <c r="B26" s="61" t="s">
        <v>164</v>
      </c>
      <c r="C26" s="62" t="s">
        <v>173</v>
      </c>
      <c r="D26" s="56">
        <v>15000</v>
      </c>
      <c r="E26" s="68"/>
      <c r="F26" s="68"/>
      <c r="G26" s="68"/>
      <c r="H26" s="68"/>
      <c r="I26" s="58" t="s">
        <v>161</v>
      </c>
      <c r="J26" s="66" t="s">
        <v>174</v>
      </c>
      <c r="K26" s="30"/>
      <c r="L26" s="60"/>
    </row>
    <row r="27" spans="1:12" s="49" customFormat="1" ht="90.75" customHeight="1" x14ac:dyDescent="0.25">
      <c r="A27" s="93"/>
      <c r="B27" s="61" t="s">
        <v>166</v>
      </c>
      <c r="C27" s="62" t="s">
        <v>155</v>
      </c>
      <c r="D27" s="69">
        <v>35700</v>
      </c>
      <c r="E27" s="63"/>
      <c r="F27" s="63"/>
      <c r="G27" s="63"/>
      <c r="H27" s="63"/>
      <c r="I27" s="63" t="s">
        <v>161</v>
      </c>
      <c r="J27" s="64" t="s">
        <v>156</v>
      </c>
      <c r="K27" s="30">
        <v>36000</v>
      </c>
      <c r="L27" s="60">
        <f t="shared" ref="L27:L29" si="2">K27/8</f>
        <v>4500</v>
      </c>
    </row>
    <row r="28" spans="1:12" s="49" customFormat="1" ht="90.75" customHeight="1" x14ac:dyDescent="0.25">
      <c r="A28" s="91"/>
      <c r="B28" s="61" t="s">
        <v>181</v>
      </c>
      <c r="C28" s="62" t="s">
        <v>118</v>
      </c>
      <c r="D28" s="69">
        <v>70000</v>
      </c>
      <c r="E28" s="63"/>
      <c r="F28" s="63"/>
      <c r="G28" s="63"/>
      <c r="H28" s="63"/>
      <c r="I28" s="63" t="s">
        <v>161</v>
      </c>
      <c r="J28" s="66" t="s">
        <v>119</v>
      </c>
      <c r="K28" s="30"/>
      <c r="L28" s="60"/>
    </row>
    <row r="29" spans="1:12" s="49" customFormat="1" ht="96.75" customHeight="1" x14ac:dyDescent="0.25">
      <c r="A29" s="91"/>
      <c r="B29" s="61" t="s">
        <v>182</v>
      </c>
      <c r="C29" s="62" t="s">
        <v>155</v>
      </c>
      <c r="D29" s="69">
        <v>8000</v>
      </c>
      <c r="E29" s="63"/>
      <c r="F29" s="63"/>
      <c r="G29" s="63"/>
      <c r="H29" s="63"/>
      <c r="I29" s="63" t="s">
        <v>161</v>
      </c>
      <c r="J29" s="64" t="s">
        <v>156</v>
      </c>
      <c r="K29" s="30">
        <v>10000</v>
      </c>
      <c r="L29" s="60">
        <f t="shared" si="2"/>
        <v>1250</v>
      </c>
    </row>
    <row r="30" spans="1:12" s="49" customFormat="1" ht="94.5" customHeight="1" x14ac:dyDescent="0.25">
      <c r="A30" s="92"/>
      <c r="B30" s="61" t="s">
        <v>107</v>
      </c>
      <c r="C30" s="62" t="s">
        <v>128</v>
      </c>
      <c r="D30" s="69">
        <v>53800</v>
      </c>
      <c r="E30" s="63"/>
      <c r="F30" s="63"/>
      <c r="G30" s="63"/>
      <c r="H30" s="63"/>
      <c r="I30" s="58" t="s">
        <v>161</v>
      </c>
      <c r="J30" s="64" t="s">
        <v>129</v>
      </c>
      <c r="K30" s="30">
        <v>60700</v>
      </c>
      <c r="L30" s="60">
        <f t="shared" si="1"/>
        <v>7587.5</v>
      </c>
    </row>
    <row r="31" spans="1:12" s="49" customFormat="1" ht="47.25" customHeight="1" x14ac:dyDescent="0.25">
      <c r="A31" s="95">
        <v>2</v>
      </c>
      <c r="B31" s="61" t="s">
        <v>69</v>
      </c>
      <c r="C31" s="70" t="s">
        <v>126</v>
      </c>
      <c r="D31" s="69">
        <v>62900</v>
      </c>
      <c r="E31" s="63"/>
      <c r="F31" s="63"/>
      <c r="G31" s="63"/>
      <c r="H31" s="63"/>
      <c r="I31" s="58" t="s">
        <v>161</v>
      </c>
      <c r="J31" s="64" t="s">
        <v>179</v>
      </c>
      <c r="K31" s="30">
        <v>50300</v>
      </c>
      <c r="L31" s="60">
        <f t="shared" si="1"/>
        <v>6287.5</v>
      </c>
    </row>
    <row r="32" spans="1:12" s="53" customFormat="1" ht="24" customHeight="1" x14ac:dyDescent="0.25">
      <c r="A32" s="96"/>
      <c r="B32" s="50" t="s">
        <v>125</v>
      </c>
      <c r="C32" s="51"/>
      <c r="D32" s="69">
        <v>62900</v>
      </c>
      <c r="E32" s="50"/>
      <c r="F32" s="50"/>
      <c r="G32" s="50"/>
      <c r="H32" s="50"/>
      <c r="I32" s="50"/>
      <c r="J32" s="50"/>
      <c r="K32" s="27"/>
      <c r="L32" s="37"/>
    </row>
    <row r="33" spans="1:16" s="53" customFormat="1" ht="24" customHeight="1" x14ac:dyDescent="0.25">
      <c r="A33" s="96"/>
      <c r="B33" s="50" t="s">
        <v>94</v>
      </c>
      <c r="C33" s="51"/>
      <c r="D33" s="69">
        <v>62900</v>
      </c>
      <c r="E33" s="50"/>
      <c r="F33" s="50"/>
      <c r="G33" s="50"/>
      <c r="H33" s="50"/>
      <c r="I33" s="50"/>
      <c r="J33" s="50"/>
      <c r="K33" s="27"/>
      <c r="L33" s="37"/>
    </row>
    <row r="34" spans="1:16" s="49" customFormat="1" ht="93.75" customHeight="1" x14ac:dyDescent="0.25">
      <c r="A34" s="97"/>
      <c r="B34" s="58" t="s">
        <v>95</v>
      </c>
      <c r="C34" s="71" t="s">
        <v>132</v>
      </c>
      <c r="D34" s="69">
        <v>62900</v>
      </c>
      <c r="E34" s="58"/>
      <c r="F34" s="58"/>
      <c r="G34" s="58"/>
      <c r="H34" s="58"/>
      <c r="I34" s="63" t="s">
        <v>161</v>
      </c>
      <c r="J34" s="71" t="s">
        <v>127</v>
      </c>
      <c r="K34" s="29">
        <v>50300</v>
      </c>
      <c r="L34" s="48"/>
    </row>
    <row r="35" spans="1:16" s="49" customFormat="1" ht="44.25" customHeight="1" x14ac:dyDescent="0.25">
      <c r="A35" s="118">
        <v>3</v>
      </c>
      <c r="B35" s="61" t="s">
        <v>86</v>
      </c>
      <c r="C35" s="72" t="s">
        <v>150</v>
      </c>
      <c r="D35" s="56">
        <f>D36</f>
        <v>172220</v>
      </c>
      <c r="E35" s="57"/>
      <c r="F35" s="57"/>
      <c r="G35" s="57"/>
      <c r="H35" s="57"/>
      <c r="I35" s="57" t="s">
        <v>161</v>
      </c>
      <c r="J35" s="59" t="s">
        <v>152</v>
      </c>
      <c r="K35" s="30"/>
      <c r="L35" s="60"/>
    </row>
    <row r="36" spans="1:16" s="36" customFormat="1" ht="18.899999999999999" customHeight="1" x14ac:dyDescent="0.35">
      <c r="A36" s="119"/>
      <c r="B36" s="73" t="s">
        <v>149</v>
      </c>
      <c r="C36" s="74"/>
      <c r="D36" s="75">
        <f>D37+D38+D39+D40+D41</f>
        <v>172220</v>
      </c>
      <c r="E36" s="76"/>
      <c r="F36" s="76"/>
      <c r="G36" s="76"/>
      <c r="H36" s="76"/>
      <c r="I36" s="76"/>
      <c r="J36" s="77"/>
      <c r="K36" s="32"/>
      <c r="L36" s="67"/>
    </row>
    <row r="37" spans="1:16" s="49" customFormat="1" ht="140.25" customHeight="1" x14ac:dyDescent="0.25">
      <c r="A37" s="119"/>
      <c r="B37" s="73" t="s">
        <v>167</v>
      </c>
      <c r="C37" s="62" t="s">
        <v>151</v>
      </c>
      <c r="D37" s="69">
        <v>7950</v>
      </c>
      <c r="E37" s="63"/>
      <c r="F37" s="63"/>
      <c r="G37" s="63"/>
      <c r="H37" s="63"/>
      <c r="I37" s="63" t="s">
        <v>161</v>
      </c>
      <c r="J37" s="64" t="s">
        <v>152</v>
      </c>
      <c r="K37" s="30">
        <v>7200</v>
      </c>
      <c r="L37" s="60">
        <f t="shared" ref="L37:L50" si="3">K37/8</f>
        <v>900</v>
      </c>
    </row>
    <row r="38" spans="1:16" s="49" customFormat="1" ht="140.25" customHeight="1" x14ac:dyDescent="0.25">
      <c r="A38" s="119"/>
      <c r="B38" s="73" t="s">
        <v>168</v>
      </c>
      <c r="C38" s="55" t="s">
        <v>151</v>
      </c>
      <c r="D38" s="56">
        <v>3900</v>
      </c>
      <c r="E38" s="57"/>
      <c r="F38" s="57"/>
      <c r="G38" s="57"/>
      <c r="H38" s="57"/>
      <c r="I38" s="63" t="s">
        <v>161</v>
      </c>
      <c r="J38" s="59" t="s">
        <v>152</v>
      </c>
      <c r="K38" s="30"/>
      <c r="L38" s="60"/>
    </row>
    <row r="39" spans="1:16" s="49" customFormat="1" ht="70.5" customHeight="1" x14ac:dyDescent="0.25">
      <c r="A39" s="119"/>
      <c r="B39" s="73" t="s">
        <v>169</v>
      </c>
      <c r="C39" s="62" t="s">
        <v>151</v>
      </c>
      <c r="D39" s="69">
        <v>103570</v>
      </c>
      <c r="E39" s="63"/>
      <c r="F39" s="63"/>
      <c r="G39" s="63"/>
      <c r="H39" s="63"/>
      <c r="I39" s="63" t="s">
        <v>161</v>
      </c>
      <c r="J39" s="64" t="s">
        <v>152</v>
      </c>
      <c r="K39" s="30">
        <v>7000</v>
      </c>
      <c r="L39" s="60">
        <f t="shared" ref="L39" si="4">K39/8</f>
        <v>875</v>
      </c>
    </row>
    <row r="40" spans="1:16" s="49" customFormat="1" ht="70.5" customHeight="1" x14ac:dyDescent="0.25">
      <c r="A40" s="119"/>
      <c r="B40" s="73" t="s">
        <v>170</v>
      </c>
      <c r="C40" s="62" t="s">
        <v>151</v>
      </c>
      <c r="D40" s="94">
        <v>10000</v>
      </c>
      <c r="E40" s="63"/>
      <c r="F40" s="63"/>
      <c r="G40" s="63"/>
      <c r="H40" s="63"/>
      <c r="I40" s="63" t="s">
        <v>161</v>
      </c>
      <c r="J40" s="64" t="s">
        <v>152</v>
      </c>
      <c r="K40" s="30"/>
      <c r="L40" s="60"/>
    </row>
    <row r="41" spans="1:16" s="49" customFormat="1" ht="70.5" customHeight="1" x14ac:dyDescent="0.25">
      <c r="A41" s="120"/>
      <c r="B41" s="73" t="s">
        <v>171</v>
      </c>
      <c r="C41" s="62" t="s">
        <v>175</v>
      </c>
      <c r="D41" s="69">
        <v>46800</v>
      </c>
      <c r="E41" s="63"/>
      <c r="F41" s="63"/>
      <c r="G41" s="63"/>
      <c r="H41" s="63"/>
      <c r="I41" s="63" t="s">
        <v>161</v>
      </c>
      <c r="J41" s="64" t="s">
        <v>176</v>
      </c>
      <c r="K41" s="30"/>
      <c r="L41" s="60"/>
    </row>
    <row r="42" spans="1:16" s="49" customFormat="1" ht="79.5" customHeight="1" x14ac:dyDescent="0.25">
      <c r="A42" s="126">
        <v>4</v>
      </c>
      <c r="B42" s="73" t="s">
        <v>133</v>
      </c>
      <c r="C42" s="62" t="s">
        <v>140</v>
      </c>
      <c r="D42" s="69">
        <v>2140</v>
      </c>
      <c r="E42" s="63"/>
      <c r="F42" s="63"/>
      <c r="G42" s="63"/>
      <c r="H42" s="63"/>
      <c r="I42" s="63" t="s">
        <v>161</v>
      </c>
      <c r="J42" s="64" t="s">
        <v>141</v>
      </c>
      <c r="K42" s="30"/>
      <c r="L42" s="60"/>
      <c r="P42" s="78"/>
    </row>
    <row r="43" spans="1:16" s="49" customFormat="1" ht="46.5" customHeight="1" x14ac:dyDescent="0.25">
      <c r="A43" s="119"/>
      <c r="B43" s="73" t="s">
        <v>134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8"/>
    </row>
    <row r="44" spans="1:16" s="49" customFormat="1" ht="21.75" customHeight="1" x14ac:dyDescent="0.25">
      <c r="A44" s="119"/>
      <c r="B44" s="73" t="s">
        <v>135</v>
      </c>
      <c r="C44" s="62"/>
      <c r="D44" s="69">
        <v>2140</v>
      </c>
      <c r="E44" s="63"/>
      <c r="F44" s="63"/>
      <c r="G44" s="63"/>
      <c r="H44" s="63"/>
      <c r="I44" s="63"/>
      <c r="J44" s="64"/>
      <c r="K44" s="30"/>
      <c r="L44" s="60"/>
      <c r="P44" s="78"/>
    </row>
    <row r="45" spans="1:16" s="49" customFormat="1" ht="58.5" customHeight="1" x14ac:dyDescent="0.25">
      <c r="A45" s="120"/>
      <c r="B45" s="73" t="s">
        <v>139</v>
      </c>
      <c r="C45" s="62" t="s">
        <v>142</v>
      </c>
      <c r="D45" s="69">
        <v>2140</v>
      </c>
      <c r="E45" s="63"/>
      <c r="F45" s="63"/>
      <c r="G45" s="63"/>
      <c r="H45" s="63"/>
      <c r="I45" s="63" t="s">
        <v>161</v>
      </c>
      <c r="J45" s="64" t="s">
        <v>89</v>
      </c>
      <c r="K45" s="30">
        <v>2140</v>
      </c>
      <c r="L45" s="60">
        <f t="shared" si="3"/>
        <v>267.5</v>
      </c>
      <c r="P45" s="79"/>
    </row>
    <row r="46" spans="1:16" s="49" customFormat="1" ht="42.75" customHeight="1" x14ac:dyDescent="0.25">
      <c r="A46" s="126">
        <v>5</v>
      </c>
      <c r="B46" s="61" t="s">
        <v>86</v>
      </c>
      <c r="C46" s="62" t="s">
        <v>150</v>
      </c>
      <c r="D46" s="69">
        <f>D47</f>
        <v>81720</v>
      </c>
      <c r="E46" s="63"/>
      <c r="F46" s="63"/>
      <c r="G46" s="63"/>
      <c r="H46" s="63"/>
      <c r="I46" s="63" t="s">
        <v>161</v>
      </c>
      <c r="J46" s="64" t="s">
        <v>90</v>
      </c>
      <c r="K46" s="30"/>
      <c r="L46" s="60">
        <f t="shared" ref="L46" si="5">K46/8</f>
        <v>0</v>
      </c>
      <c r="P46" s="78"/>
    </row>
    <row r="47" spans="1:16" s="49" customFormat="1" ht="24.75" customHeight="1" x14ac:dyDescent="0.25">
      <c r="A47" s="119"/>
      <c r="B47" s="73" t="s">
        <v>149</v>
      </c>
      <c r="C47" s="62"/>
      <c r="D47" s="69">
        <f>D48</f>
        <v>81720</v>
      </c>
      <c r="E47" s="63"/>
      <c r="F47" s="63"/>
      <c r="G47" s="63"/>
      <c r="H47" s="63"/>
      <c r="I47" s="63"/>
      <c r="J47" s="64"/>
      <c r="K47" s="30"/>
      <c r="L47" s="60"/>
      <c r="P47" s="78"/>
    </row>
    <row r="48" spans="1:16" s="49" customFormat="1" ht="24.75" customHeight="1" x14ac:dyDescent="0.25">
      <c r="A48" s="119"/>
      <c r="B48" s="73" t="s">
        <v>94</v>
      </c>
      <c r="C48" s="62"/>
      <c r="D48" s="69">
        <f>D49+D50</f>
        <v>81720</v>
      </c>
      <c r="E48" s="63"/>
      <c r="F48" s="63"/>
      <c r="G48" s="63"/>
      <c r="H48" s="63"/>
      <c r="I48" s="63"/>
      <c r="J48" s="64"/>
      <c r="K48" s="30"/>
      <c r="L48" s="60"/>
      <c r="P48" s="78"/>
    </row>
    <row r="49" spans="1:17" s="49" customFormat="1" ht="42" customHeight="1" x14ac:dyDescent="0.25">
      <c r="A49" s="119"/>
      <c r="B49" s="73" t="s">
        <v>153</v>
      </c>
      <c r="C49" s="62" t="s">
        <v>88</v>
      </c>
      <c r="D49" s="69">
        <v>72720</v>
      </c>
      <c r="E49" s="63"/>
      <c r="F49" s="63"/>
      <c r="G49" s="63"/>
      <c r="H49" s="63"/>
      <c r="I49" s="63" t="s">
        <v>161</v>
      </c>
      <c r="J49" s="64" t="s">
        <v>90</v>
      </c>
      <c r="K49" s="30"/>
      <c r="L49" s="60"/>
      <c r="P49" s="78"/>
    </row>
    <row r="50" spans="1:17" s="49" customFormat="1" ht="42" customHeight="1" x14ac:dyDescent="0.25">
      <c r="A50" s="120"/>
      <c r="B50" s="73" t="s">
        <v>154</v>
      </c>
      <c r="C50" s="62" t="s">
        <v>88</v>
      </c>
      <c r="D50" s="69">
        <v>9000</v>
      </c>
      <c r="E50" s="63"/>
      <c r="F50" s="63"/>
      <c r="G50" s="63"/>
      <c r="H50" s="63"/>
      <c r="I50" s="63" t="s">
        <v>161</v>
      </c>
      <c r="J50" s="64" t="s">
        <v>90</v>
      </c>
      <c r="K50" s="30">
        <v>139520</v>
      </c>
      <c r="L50" s="60">
        <f t="shared" si="3"/>
        <v>17440</v>
      </c>
      <c r="P50" s="78"/>
    </row>
    <row r="51" spans="1:17" s="49" customFormat="1" ht="39" customHeight="1" x14ac:dyDescent="0.25">
      <c r="A51" s="126">
        <v>6</v>
      </c>
      <c r="B51" s="73" t="s">
        <v>133</v>
      </c>
      <c r="C51" s="62" t="s">
        <v>138</v>
      </c>
      <c r="D51" s="69">
        <v>15600</v>
      </c>
      <c r="E51" s="63"/>
      <c r="F51" s="63"/>
      <c r="G51" s="63"/>
      <c r="H51" s="63"/>
      <c r="I51" s="63" t="s">
        <v>161</v>
      </c>
      <c r="J51" s="64" t="s">
        <v>137</v>
      </c>
      <c r="K51" s="30"/>
      <c r="L51" s="60"/>
      <c r="P51" s="78"/>
    </row>
    <row r="52" spans="1:17" s="49" customFormat="1" ht="39" customHeight="1" x14ac:dyDescent="0.25">
      <c r="A52" s="119"/>
      <c r="B52" s="73" t="s">
        <v>134</v>
      </c>
      <c r="C52" s="62"/>
      <c r="D52" s="69">
        <v>15600</v>
      </c>
      <c r="E52" s="63"/>
      <c r="F52" s="63"/>
      <c r="G52" s="63"/>
      <c r="H52" s="63"/>
      <c r="I52" s="63"/>
      <c r="J52" s="64"/>
      <c r="K52" s="30"/>
      <c r="L52" s="60"/>
      <c r="P52" s="78"/>
    </row>
    <row r="53" spans="1:17" s="49" customFormat="1" ht="21.75" customHeight="1" x14ac:dyDescent="0.25">
      <c r="A53" s="119"/>
      <c r="B53" s="73" t="s">
        <v>135</v>
      </c>
      <c r="C53" s="62"/>
      <c r="D53" s="69">
        <v>15600</v>
      </c>
      <c r="E53" s="63"/>
      <c r="F53" s="63"/>
      <c r="G53" s="63"/>
      <c r="H53" s="63"/>
      <c r="I53" s="63"/>
      <c r="J53" s="64"/>
      <c r="K53" s="30"/>
      <c r="L53" s="60"/>
      <c r="P53" s="78"/>
    </row>
    <row r="54" spans="1:17" s="49" customFormat="1" ht="155.25" customHeight="1" x14ac:dyDescent="0.25">
      <c r="A54" s="120"/>
      <c r="B54" s="73" t="s">
        <v>172</v>
      </c>
      <c r="C54" s="62" t="s">
        <v>136</v>
      </c>
      <c r="D54" s="69">
        <f>K54</f>
        <v>39000</v>
      </c>
      <c r="E54" s="63"/>
      <c r="F54" s="63"/>
      <c r="G54" s="63"/>
      <c r="H54" s="63"/>
      <c r="I54" s="63" t="s">
        <v>161</v>
      </c>
      <c r="J54" s="64" t="s">
        <v>137</v>
      </c>
      <c r="K54" s="30">
        <v>39000</v>
      </c>
      <c r="L54" s="60">
        <f t="shared" si="1"/>
        <v>4875</v>
      </c>
      <c r="P54" s="80"/>
    </row>
    <row r="55" spans="1:17" s="49" customFormat="1" ht="38.25" customHeight="1" x14ac:dyDescent="0.25">
      <c r="A55" s="95">
        <v>7</v>
      </c>
      <c r="B55" s="73" t="s">
        <v>146</v>
      </c>
      <c r="C55" s="62" t="s">
        <v>143</v>
      </c>
      <c r="D55" s="69">
        <v>47000</v>
      </c>
      <c r="E55" s="63"/>
      <c r="F55" s="63"/>
      <c r="G55" s="63"/>
      <c r="H55" s="63"/>
      <c r="I55" s="63" t="s">
        <v>161</v>
      </c>
      <c r="J55" s="64" t="s">
        <v>144</v>
      </c>
      <c r="K55" s="30">
        <v>38000</v>
      </c>
      <c r="L55" s="60">
        <f t="shared" si="1"/>
        <v>4750</v>
      </c>
      <c r="Q55" s="81" t="s">
        <v>87</v>
      </c>
    </row>
    <row r="56" spans="1:17" s="53" customFormat="1" ht="24" customHeight="1" x14ac:dyDescent="0.25">
      <c r="A56" s="96"/>
      <c r="B56" s="50" t="s">
        <v>147</v>
      </c>
      <c r="C56" s="51"/>
      <c r="D56" s="31">
        <v>47000</v>
      </c>
      <c r="E56" s="50"/>
      <c r="F56" s="50"/>
      <c r="G56" s="50"/>
      <c r="H56" s="50"/>
      <c r="I56" s="50"/>
      <c r="J56" s="50"/>
      <c r="K56" s="27"/>
      <c r="L56" s="37"/>
    </row>
    <row r="57" spans="1:17" s="53" customFormat="1" ht="24" customHeight="1" x14ac:dyDescent="0.25">
      <c r="A57" s="96"/>
      <c r="B57" s="50" t="s">
        <v>135</v>
      </c>
      <c r="C57" s="51"/>
      <c r="D57" s="31">
        <v>47000</v>
      </c>
      <c r="E57" s="50"/>
      <c r="F57" s="50"/>
      <c r="G57" s="50"/>
      <c r="H57" s="50"/>
      <c r="I57" s="50"/>
      <c r="J57" s="50"/>
      <c r="K57" s="27"/>
      <c r="L57" s="37"/>
    </row>
    <row r="58" spans="1:17" s="49" customFormat="1" ht="75.75" customHeight="1" x14ac:dyDescent="0.25">
      <c r="A58" s="97"/>
      <c r="B58" s="71" t="s">
        <v>145</v>
      </c>
      <c r="C58" s="71" t="s">
        <v>148</v>
      </c>
      <c r="D58" s="30">
        <v>47000</v>
      </c>
      <c r="E58" s="58"/>
      <c r="F58" s="58"/>
      <c r="G58" s="58"/>
      <c r="H58" s="58"/>
      <c r="I58" s="63" t="s">
        <v>161</v>
      </c>
      <c r="J58" s="71" t="s">
        <v>144</v>
      </c>
      <c r="K58" s="29">
        <v>38000</v>
      </c>
      <c r="L58" s="48"/>
    </row>
    <row r="59" spans="1:17" s="36" customFormat="1" ht="33.75" customHeight="1" x14ac:dyDescent="0.35">
      <c r="A59" s="121" t="s">
        <v>165</v>
      </c>
      <c r="B59" s="122"/>
      <c r="C59" s="123"/>
      <c r="D59" s="82">
        <f>D9+D31+D35+D42+D46+D51+D55</f>
        <v>2785380</v>
      </c>
      <c r="E59" s="83"/>
      <c r="F59" s="83"/>
      <c r="G59" s="83"/>
      <c r="H59" s="83"/>
      <c r="I59" s="83"/>
      <c r="J59" s="84"/>
      <c r="K59" s="32"/>
      <c r="L59" s="85"/>
    </row>
    <row r="60" spans="1:17" ht="15.75" customHeight="1" x14ac:dyDescent="0.4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7" s="88" customFormat="1" ht="21" x14ac:dyDescent="0.4">
      <c r="C61" s="89" t="s">
        <v>157</v>
      </c>
      <c r="G61" s="124" t="s">
        <v>158</v>
      </c>
      <c r="H61" s="124"/>
    </row>
    <row r="62" spans="1:17" s="88" customFormat="1" ht="21" x14ac:dyDescent="0.4"/>
    <row r="63" spans="1:17" s="88" customFormat="1" ht="21" x14ac:dyDescent="0.4">
      <c r="C63" s="88" t="s">
        <v>190</v>
      </c>
      <c r="G63" s="125" t="s">
        <v>159</v>
      </c>
      <c r="H63" s="125"/>
      <c r="I63" s="88" t="s">
        <v>184</v>
      </c>
    </row>
    <row r="64" spans="1:17" s="88" customFormat="1" ht="21" x14ac:dyDescent="0.4">
      <c r="C64" s="89" t="s">
        <v>183</v>
      </c>
      <c r="I64" s="89" t="s">
        <v>185</v>
      </c>
    </row>
    <row r="65" spans="3:9" s="88" customFormat="1" ht="21" x14ac:dyDescent="0.4">
      <c r="C65" s="89" t="s">
        <v>189</v>
      </c>
      <c r="I65" s="89" t="s">
        <v>186</v>
      </c>
    </row>
    <row r="66" spans="3:9" ht="15.75" customHeight="1" x14ac:dyDescent="0.4"/>
    <row r="67" spans="3:9" ht="15.75" customHeight="1" x14ac:dyDescent="0.4"/>
    <row r="68" spans="3:9" ht="15.75" customHeight="1" x14ac:dyDescent="0.4"/>
    <row r="69" spans="3:9" ht="15.75" customHeight="1" x14ac:dyDescent="0.4"/>
    <row r="70" spans="3:9" ht="15.75" customHeight="1" x14ac:dyDescent="0.4"/>
    <row r="71" spans="3:9" ht="15.75" customHeight="1" x14ac:dyDescent="0.4"/>
    <row r="72" spans="3:9" ht="15.75" customHeight="1" x14ac:dyDescent="0.4"/>
    <row r="73" spans="3:9" ht="15.75" customHeight="1" x14ac:dyDescent="0.4"/>
    <row r="74" spans="3:9" ht="15.75" customHeight="1" x14ac:dyDescent="0.4"/>
    <row r="75" spans="3:9" ht="15.75" customHeight="1" x14ac:dyDescent="0.4"/>
    <row r="76" spans="3:9" ht="15.75" customHeight="1" x14ac:dyDescent="0.4"/>
    <row r="77" spans="3:9" ht="15.75" customHeight="1" x14ac:dyDescent="0.4"/>
    <row r="78" spans="3:9" ht="15.75" customHeight="1" x14ac:dyDescent="0.4"/>
    <row r="79" spans="3:9" ht="15.75" customHeight="1" x14ac:dyDescent="0.4"/>
    <row r="80" spans="3:9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</sheetData>
  <mergeCells count="26">
    <mergeCell ref="A55:A58"/>
    <mergeCell ref="A35:A41"/>
    <mergeCell ref="A59:C59"/>
    <mergeCell ref="G61:H61"/>
    <mergeCell ref="G63:H63"/>
    <mergeCell ref="A46:A50"/>
    <mergeCell ref="A51:A54"/>
    <mergeCell ref="A42:A45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31:A34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1" customHeight="1" x14ac:dyDescent="0.4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1" customHeight="1" x14ac:dyDescent="0.4">
      <c r="A3" s="139" t="s">
        <v>2</v>
      </c>
      <c r="B3" s="140"/>
      <c r="C3" s="140"/>
      <c r="D3" s="140"/>
      <c r="E3" s="140"/>
      <c r="F3" s="140"/>
      <c r="G3" s="140"/>
      <c r="H3" s="140"/>
      <c r="I3" s="140"/>
      <c r="J3" s="140"/>
    </row>
    <row r="4" spans="1:10" ht="20.25" customHeight="1" x14ac:dyDescent="0.4">
      <c r="A4" s="141" t="s">
        <v>81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10" ht="23.25" customHeight="1" x14ac:dyDescent="0.4">
      <c r="A5" s="143" t="s">
        <v>3</v>
      </c>
      <c r="B5" s="134" t="s">
        <v>4</v>
      </c>
      <c r="C5" s="134" t="s">
        <v>5</v>
      </c>
      <c r="D5" s="131" t="s">
        <v>6</v>
      </c>
      <c r="E5" s="132"/>
      <c r="F5" s="132"/>
      <c r="G5" s="132"/>
      <c r="H5" s="133"/>
      <c r="I5" s="134" t="s">
        <v>7</v>
      </c>
      <c r="J5" s="134" t="s">
        <v>8</v>
      </c>
    </row>
    <row r="6" spans="1:10" ht="21" x14ac:dyDescent="0.4">
      <c r="A6" s="135"/>
      <c r="B6" s="135"/>
      <c r="C6" s="135"/>
      <c r="D6" s="137" t="s">
        <v>9</v>
      </c>
      <c r="E6" s="138" t="s">
        <v>10</v>
      </c>
      <c r="F6" s="137" t="s">
        <v>11</v>
      </c>
      <c r="G6" s="137" t="s">
        <v>12</v>
      </c>
      <c r="H6" s="137" t="s">
        <v>13</v>
      </c>
      <c r="I6" s="135"/>
      <c r="J6" s="135"/>
    </row>
    <row r="7" spans="1:10" ht="27.75" customHeight="1" x14ac:dyDescent="0.4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139"/>
      <c r="B41" s="140"/>
      <c r="C41" s="140"/>
      <c r="D41" s="140"/>
      <c r="E41" s="140"/>
      <c r="F41" s="140"/>
      <c r="G41" s="140"/>
      <c r="H41" s="140"/>
      <c r="I41" s="140"/>
      <c r="J41" s="140"/>
    </row>
    <row r="42" spans="1:10" ht="18.75" customHeight="1" x14ac:dyDescent="0.4">
      <c r="A42" s="139" t="s">
        <v>28</v>
      </c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18" customHeight="1" x14ac:dyDescent="0.4">
      <c r="A43" s="139" t="s">
        <v>29</v>
      </c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0.25" customHeight="1" x14ac:dyDescent="0.4">
      <c r="A44" s="141" t="s">
        <v>82</v>
      </c>
      <c r="B44" s="142"/>
      <c r="C44" s="142"/>
      <c r="D44" s="142"/>
      <c r="E44" s="142"/>
      <c r="F44" s="142"/>
      <c r="G44" s="142"/>
      <c r="H44" s="142"/>
      <c r="I44" s="142"/>
      <c r="J44" s="142"/>
    </row>
    <row r="45" spans="1:10" ht="14.25" customHeight="1" x14ac:dyDescent="0.4">
      <c r="A45" s="137" t="s">
        <v>3</v>
      </c>
      <c r="B45" s="137" t="s">
        <v>4</v>
      </c>
      <c r="C45" s="146" t="s">
        <v>30</v>
      </c>
      <c r="D45" s="147"/>
      <c r="E45" s="146" t="s">
        <v>31</v>
      </c>
      <c r="F45" s="147"/>
      <c r="G45" s="146" t="s">
        <v>32</v>
      </c>
      <c r="H45" s="147"/>
      <c r="I45" s="137" t="s">
        <v>33</v>
      </c>
      <c r="J45" s="144" t="s">
        <v>34</v>
      </c>
    </row>
    <row r="46" spans="1:10" ht="31.5" customHeight="1" x14ac:dyDescent="0.4">
      <c r="A46" s="136"/>
      <c r="B46" s="136"/>
      <c r="C46" s="148"/>
      <c r="D46" s="149"/>
      <c r="E46" s="148"/>
      <c r="F46" s="149"/>
      <c r="G46" s="148"/>
      <c r="H46" s="149"/>
      <c r="I46" s="136"/>
      <c r="J46" s="145"/>
    </row>
    <row r="47" spans="1:10" ht="22.5" customHeight="1" x14ac:dyDescent="0.4">
      <c r="A47" s="4">
        <f t="shared" ref="A47:B47" si="1">A8</f>
        <v>1</v>
      </c>
      <c r="B47" s="3" t="str">
        <f t="shared" si="1"/>
        <v>ค่า OT</v>
      </c>
      <c r="C47" s="127" t="s">
        <v>35</v>
      </c>
      <c r="D47" s="128"/>
      <c r="E47" s="129">
        <f>รายงานการใช้จ่าย!D6</f>
        <v>742400</v>
      </c>
      <c r="F47" s="128"/>
      <c r="G47" s="129">
        <f>รายงานการใช้จ่าย!M6</f>
        <v>0</v>
      </c>
      <c r="H47" s="12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ref="A48:B48" si="2">A9</f>
        <v>2</v>
      </c>
      <c r="B48" s="3" t="str">
        <f t="shared" si="2"/>
        <v>ขจ คุ้มครองพยาน</v>
      </c>
      <c r="C48" s="127" t="s">
        <v>37</v>
      </c>
      <c r="D48" s="128"/>
      <c r="E48" s="129">
        <f>รายงานการใช้จ่าย!D7</f>
        <v>91500</v>
      </c>
      <c r="F48" s="128"/>
      <c r="G48" s="129">
        <f>รายงานการใช้จ่าย!M7</f>
        <v>0</v>
      </c>
      <c r="H48" s="12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ref="A49:B49" si="3">A10</f>
        <v>3</v>
      </c>
      <c r="B49" s="3" t="str">
        <f t="shared" si="3"/>
        <v>ค่าตอบแทนพยาน</v>
      </c>
      <c r="C49" s="127" t="s">
        <v>37</v>
      </c>
      <c r="D49" s="128"/>
      <c r="E49" s="129">
        <f>รายงานการใช้จ่าย!D8</f>
        <v>600</v>
      </c>
      <c r="F49" s="128"/>
      <c r="G49" s="129">
        <f>รายงานการใช้จ่าย!M8</f>
        <v>0</v>
      </c>
      <c r="H49" s="12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ref="A50:B50" si="4">A11</f>
        <v>4</v>
      </c>
      <c r="B50" s="3" t="str">
        <f t="shared" si="4"/>
        <v>ค่าตอบแทนนักจิต</v>
      </c>
      <c r="C50" s="127" t="s">
        <v>37</v>
      </c>
      <c r="D50" s="128"/>
      <c r="E50" s="129">
        <f>รายงานการใช้จ่าย!D9</f>
        <v>19100</v>
      </c>
      <c r="F50" s="128"/>
      <c r="G50" s="129">
        <f>รายงานการใช้จ่าย!M9</f>
        <v>5400</v>
      </c>
      <c r="H50" s="12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7" t="s">
        <v>37</v>
      </c>
      <c r="D51" s="128"/>
      <c r="E51" s="129">
        <f>รายงานการใช้จ่าย!D10</f>
        <v>115700</v>
      </c>
      <c r="F51" s="128"/>
      <c r="G51" s="129">
        <f>รายงานการใช้จ่าย!M10</f>
        <v>0</v>
      </c>
      <c r="H51" s="12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ref="A52:B52" si="6">A13</f>
        <v>6</v>
      </c>
      <c r="B52" s="3" t="str">
        <f t="shared" si="6"/>
        <v>ค่าเบี้ยเลี้ยง</v>
      </c>
      <c r="C52" s="127" t="s">
        <v>37</v>
      </c>
      <c r="D52" s="128"/>
      <c r="E52" s="129">
        <f>รายงานการใช้จ่าย!D11</f>
        <v>111900</v>
      </c>
      <c r="F52" s="128"/>
      <c r="G52" s="129">
        <f>รายงานการใช้จ่าย!M11</f>
        <v>0</v>
      </c>
      <c r="H52" s="12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ref="A53:B53" si="7">A14</f>
        <v>7</v>
      </c>
      <c r="B53" s="3" t="str">
        <f t="shared" si="7"/>
        <v>ซ่อมแซมยานพาหนะ</v>
      </c>
      <c r="C53" s="127" t="s">
        <v>37</v>
      </c>
      <c r="D53" s="128"/>
      <c r="E53" s="129">
        <f>รายงานการใช้จ่าย!D12</f>
        <v>16100</v>
      </c>
      <c r="F53" s="128"/>
      <c r="G53" s="129">
        <f>รายงานการใช้จ่าย!M12</f>
        <v>0</v>
      </c>
      <c r="H53" s="12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ref="A54:B54" si="8">A15</f>
        <v>8</v>
      </c>
      <c r="B54" s="3" t="str">
        <f t="shared" si="8"/>
        <v>จ้างเหมาบริการ+สะอาด</v>
      </c>
      <c r="C54" s="127" t="s">
        <v>37</v>
      </c>
      <c r="D54" s="128"/>
      <c r="E54" s="129">
        <f>รายงานการใช้จ่าย!D13</f>
        <v>19300</v>
      </c>
      <c r="F54" s="128"/>
      <c r="G54" s="129">
        <f>รายงานการใช้จ่าย!M13</f>
        <v>0</v>
      </c>
      <c r="H54" s="12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7" t="s">
        <v>37</v>
      </c>
      <c r="D55" s="128"/>
      <c r="E55" s="129">
        <f>รายงานการใช้จ่าย!D14</f>
        <v>5100</v>
      </c>
      <c r="F55" s="128"/>
      <c r="G55" s="129">
        <f>รายงานการใช้จ่าย!M14</f>
        <v>0</v>
      </c>
      <c r="H55" s="12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ref="A56:B56" si="10">A17</f>
        <v>10</v>
      </c>
      <c r="B56" s="3" t="str">
        <f t="shared" si="10"/>
        <v>วัสดุ สนง.</v>
      </c>
      <c r="C56" s="127" t="s">
        <v>37</v>
      </c>
      <c r="D56" s="128"/>
      <c r="E56" s="129">
        <f>รายงานการใช้จ่าย!D15</f>
        <v>14000</v>
      </c>
      <c r="F56" s="128"/>
      <c r="G56" s="129">
        <f>รายงานการใช้จ่าย!M15</f>
        <v>0</v>
      </c>
      <c r="H56" s="12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7" t="s">
        <v>37</v>
      </c>
      <c r="D57" s="128"/>
      <c r="E57" s="129">
        <f>รายงานการใช้จ่าย!D16</f>
        <v>1097300</v>
      </c>
      <c r="F57" s="128"/>
      <c r="G57" s="129">
        <f>รายงานการใช้จ่าย!M16</f>
        <v>450742.20000000007</v>
      </c>
      <c r="H57" s="12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ref="A58:B58" si="12">A19</f>
        <v>12</v>
      </c>
      <c r="B58" s="3" t="str">
        <f t="shared" si="12"/>
        <v>วัสดุ จราจร</v>
      </c>
      <c r="C58" s="127" t="s">
        <v>37</v>
      </c>
      <c r="D58" s="128"/>
      <c r="E58" s="129">
        <f>รายงานการใช้จ่าย!D17</f>
        <v>10000</v>
      </c>
      <c r="F58" s="128"/>
      <c r="G58" s="129">
        <f>รายงานการใช้จ่าย!M17</f>
        <v>0</v>
      </c>
      <c r="H58" s="12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ref="A59:B59" si="13">A20</f>
        <v>13</v>
      </c>
      <c r="B59" s="3" t="str">
        <f t="shared" si="13"/>
        <v>ค่าอาหาร ผู้ต้องหา</v>
      </c>
      <c r="C59" s="127" t="s">
        <v>37</v>
      </c>
      <c r="D59" s="128"/>
      <c r="E59" s="129">
        <f>รายงานการใช้จ่าย!D18</f>
        <v>76900</v>
      </c>
      <c r="F59" s="128"/>
      <c r="G59" s="129">
        <f>รายงานการใช้จ่าย!M18</f>
        <v>88575</v>
      </c>
      <c r="H59" s="12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7" t="s">
        <v>37</v>
      </c>
      <c r="D60" s="128"/>
      <c r="E60" s="129">
        <f>รายงานการใช้จ่าย!D19</f>
        <v>2339900</v>
      </c>
      <c r="F60" s="128"/>
      <c r="G60" s="129">
        <f>รายงานการใช้จ่าย!M19</f>
        <v>0</v>
      </c>
      <c r="H60" s="12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ref="A61:B61" si="15">A22</f>
        <v>15</v>
      </c>
      <c r="B61" s="3" t="str">
        <f t="shared" si="15"/>
        <v>ค่าสาธารณูปโภค</v>
      </c>
      <c r="C61" s="127" t="s">
        <v>37</v>
      </c>
      <c r="D61" s="128"/>
      <c r="E61" s="129">
        <f>รายงานการใช้จ่าย!D20</f>
        <v>104000</v>
      </c>
      <c r="F61" s="128"/>
      <c r="G61" s="130"/>
      <c r="H61" s="12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ref="A62:B62" si="16">A23</f>
        <v>0</v>
      </c>
      <c r="B62" s="3" t="str">
        <f t="shared" si="16"/>
        <v xml:space="preserve">   1.ไฟฟ้า</v>
      </c>
      <c r="C62" s="127" t="s">
        <v>37</v>
      </c>
      <c r="D62" s="128"/>
      <c r="E62" s="129">
        <f>รายงานการใช้จ่าย!D21</f>
        <v>0</v>
      </c>
      <c r="F62" s="128"/>
      <c r="G62" s="129">
        <f>รายงานการใช้จ่าย!M21</f>
        <v>445182.80000000005</v>
      </c>
      <c r="H62" s="12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ref="A63:B63" si="17">A24</f>
        <v>0</v>
      </c>
      <c r="B63" s="3" t="str">
        <f t="shared" si="17"/>
        <v xml:space="preserve">   2.ประปา  </v>
      </c>
      <c r="C63" s="127" t="s">
        <v>37</v>
      </c>
      <c r="D63" s="128"/>
      <c r="E63" s="129">
        <f>รายงานการใช้จ่าย!D22</f>
        <v>0</v>
      </c>
      <c r="F63" s="128"/>
      <c r="G63" s="129">
        <f>รายงานการใช้จ่าย!M22</f>
        <v>4888.8599999999997</v>
      </c>
      <c r="H63" s="12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ref="A64:B64" si="18">A25</f>
        <v>0</v>
      </c>
      <c r="B64" s="3" t="str">
        <f t="shared" si="18"/>
        <v xml:space="preserve">   3.โทรศัพท์</v>
      </c>
      <c r="C64" s="127" t="s">
        <v>37</v>
      </c>
      <c r="D64" s="128"/>
      <c r="E64" s="129">
        <f>รายงานการใช้จ่าย!D23</f>
        <v>0</v>
      </c>
      <c r="F64" s="128"/>
      <c r="G64" s="129">
        <f>รายงานการใช้จ่าย!M23</f>
        <v>5346.78</v>
      </c>
      <c r="H64" s="12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7" t="s">
        <v>37</v>
      </c>
      <c r="D65" s="128"/>
      <c r="E65" s="129">
        <f>รายงานการใช้จ่าย!D24</f>
        <v>0</v>
      </c>
      <c r="F65" s="128"/>
      <c r="G65" s="129">
        <f>รายงานการใช้จ่าย!M24</f>
        <v>6148.75</v>
      </c>
      <c r="H65" s="12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ref="A66:B66" si="20">A27</f>
        <v>0</v>
      </c>
      <c r="B66" s="3" t="str">
        <f t="shared" si="20"/>
        <v xml:space="preserve">   5.ไปรษณีย์</v>
      </c>
      <c r="C66" s="127" t="s">
        <v>37</v>
      </c>
      <c r="D66" s="128"/>
      <c r="E66" s="129">
        <f>รายงานการใช้จ่าย!D25</f>
        <v>0</v>
      </c>
      <c r="F66" s="128"/>
      <c r="G66" s="129">
        <f>รายงานการใช้จ่าย!M25</f>
        <v>36454</v>
      </c>
      <c r="H66" s="12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7" t="s">
        <v>37</v>
      </c>
      <c r="D67" s="128"/>
      <c r="E67" s="129">
        <f>รายงานการใช้จ่าย!D26</f>
        <v>86000</v>
      </c>
      <c r="F67" s="128"/>
      <c r="G67" s="129">
        <f>รายงานการใช้จ่าย!M26</f>
        <v>0</v>
      </c>
      <c r="H67" s="12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ref="A68:B68" si="22">A29</f>
        <v>17</v>
      </c>
      <c r="B68" s="3" t="str">
        <f t="shared" si="22"/>
        <v>กองทุนสืบสวน(1)</v>
      </c>
      <c r="C68" s="127" t="s">
        <v>37</v>
      </c>
      <c r="D68" s="128"/>
      <c r="E68" s="129">
        <f>รายงานการใช้จ่าย!D27</f>
        <v>240000</v>
      </c>
      <c r="F68" s="128"/>
      <c r="G68" s="129">
        <f>รายงานการใช้จ่าย!M27</f>
        <v>240000</v>
      </c>
      <c r="H68" s="12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ref="A69:B69" si="23">A30</f>
        <v>18</v>
      </c>
      <c r="B69" s="3" t="str">
        <f t="shared" si="23"/>
        <v>กองทุนสืบสวน(2)</v>
      </c>
      <c r="C69" s="127" t="s">
        <v>37</v>
      </c>
      <c r="D69" s="128"/>
      <c r="E69" s="129">
        <f>รายงานการใช้จ่าย!D28</f>
        <v>240000</v>
      </c>
      <c r="F69" s="128"/>
      <c r="G69" s="129">
        <f>รายงานการใช้จ่าย!M28</f>
        <v>240000</v>
      </c>
      <c r="H69" s="12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7" t="s">
        <v>37</v>
      </c>
      <c r="D70" s="128"/>
      <c r="E70" s="129">
        <f>รายงานการใช้จ่าย!D29</f>
        <v>7585</v>
      </c>
      <c r="F70" s="128"/>
      <c r="G70" s="129">
        <f>รายงานการใช้จ่าย!M29</f>
        <v>3360</v>
      </c>
      <c r="H70" s="12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7" t="s">
        <v>37</v>
      </c>
      <c r="D71" s="128"/>
      <c r="E71" s="129">
        <f>รายงานการใช้จ่าย!D30</f>
        <v>29320</v>
      </c>
      <c r="F71" s="128"/>
      <c r="G71" s="129">
        <f>รายงานการใช้จ่าย!M30</f>
        <v>10080</v>
      </c>
      <c r="H71" s="12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7" t="s">
        <v>37</v>
      </c>
      <c r="D72" s="128"/>
      <c r="E72" s="129">
        <f>รายงานการใช้จ่าย!D31</f>
        <v>323500</v>
      </c>
      <c r="F72" s="128"/>
      <c r="G72" s="129">
        <f>รายงานการใช้จ่าย!M31</f>
        <v>0</v>
      </c>
      <c r="H72" s="12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7" t="s">
        <v>37</v>
      </c>
      <c r="D73" s="128"/>
      <c r="E73" s="129">
        <f>รายงานการใช้จ่าย!D32</f>
        <v>86000</v>
      </c>
      <c r="F73" s="128"/>
      <c r="G73" s="129">
        <f>รายงานการใช้จ่าย!M32</f>
        <v>0</v>
      </c>
      <c r="H73" s="12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ref="A74:B74" si="28">A35</f>
        <v>23</v>
      </c>
      <c r="B74" s="3" t="str">
        <f t="shared" si="28"/>
        <v>มวลชล</v>
      </c>
      <c r="C74" s="127" t="s">
        <v>37</v>
      </c>
      <c r="D74" s="128"/>
      <c r="E74" s="129">
        <f>รายงานการใช้จ่าย!D33</f>
        <v>36000</v>
      </c>
      <c r="F74" s="128"/>
      <c r="G74" s="129">
        <f>รายงานการใช้จ่าย!M33</f>
        <v>12000</v>
      </c>
      <c r="H74" s="12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ref="A75:B75" si="29">A36</f>
        <v>24</v>
      </c>
      <c r="B75" s="3" t="str">
        <f t="shared" si="29"/>
        <v>ตำรวจบ้าน</v>
      </c>
      <c r="C75" s="127" t="s">
        <v>37</v>
      </c>
      <c r="D75" s="128"/>
      <c r="E75" s="129">
        <f>รายงานการใช้จ่าย!D34</f>
        <v>10000</v>
      </c>
      <c r="F75" s="128"/>
      <c r="G75" s="129">
        <f>รายงานการใช้จ่าย!M34</f>
        <v>6000</v>
      </c>
      <c r="H75" s="12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ref="A76:B76" si="30">A37</f>
        <v>25</v>
      </c>
      <c r="B76" s="3" t="str">
        <f t="shared" si="30"/>
        <v>โครงการ 1 ตร.1 รร.</v>
      </c>
      <c r="C76" s="127" t="s">
        <v>37</v>
      </c>
      <c r="D76" s="128"/>
      <c r="E76" s="129">
        <f>รายงานการใช้จ่าย!D35</f>
        <v>2140</v>
      </c>
      <c r="F76" s="128"/>
      <c r="G76" s="129">
        <f>รายงานการใช้จ่าย!M35</f>
        <v>2140</v>
      </c>
      <c r="H76" s="12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7" t="s">
        <v>37</v>
      </c>
      <c r="D77" s="128"/>
      <c r="E77" s="129">
        <f>รายงานการใช้จ่าย!D36</f>
        <v>15000</v>
      </c>
      <c r="F77" s="128"/>
      <c r="G77" s="129">
        <f>รายงานการใช้จ่าย!M36</f>
        <v>15000</v>
      </c>
      <c r="H77" s="12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127" t="str">
        <f>รายงานการใช้จ่าย!C29</f>
        <v>ให้เจ้าหน้าที่การเงินทำการเบิก</v>
      </c>
      <c r="D78" s="128"/>
      <c r="E78" s="130"/>
      <c r="F78" s="128"/>
      <c r="G78" s="130"/>
      <c r="H78" s="128"/>
      <c r="I78" s="9"/>
      <c r="J78" s="6"/>
    </row>
    <row r="79" spans="1:10" ht="22.5" customHeight="1" x14ac:dyDescent="0.4">
      <c r="A79" s="4" t="str">
        <f t="shared" ref="A79" si="32">A39</f>
        <v>รวม</v>
      </c>
      <c r="B79" s="3"/>
      <c r="C79" s="127"/>
      <c r="D79" s="128"/>
      <c r="E79" s="129">
        <f>รายงานการใช้จ่าย!D37</f>
        <v>5839345</v>
      </c>
      <c r="F79" s="128"/>
      <c r="G79" s="129">
        <f>SUM(G47:H78)</f>
        <v>1571318.3900000001</v>
      </c>
      <c r="H79" s="12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139" t="s">
        <v>38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22.5" customHeight="1" x14ac:dyDescent="0.4">
      <c r="A2" s="139" t="s">
        <v>29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6" ht="22.5" customHeight="1" x14ac:dyDescent="0.4">
      <c r="A3" s="141" t="s">
        <v>83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6" ht="22.5" customHeight="1" x14ac:dyDescent="0.4">
      <c r="A4" s="137" t="s">
        <v>3</v>
      </c>
      <c r="B4" s="137" t="s">
        <v>4</v>
      </c>
      <c r="C4" s="137" t="s">
        <v>30</v>
      </c>
      <c r="D4" s="151" t="s">
        <v>31</v>
      </c>
      <c r="E4" s="2"/>
      <c r="F4" s="146" t="s">
        <v>32</v>
      </c>
      <c r="G4" s="150"/>
      <c r="H4" s="150"/>
      <c r="I4" s="150"/>
      <c r="J4" s="150"/>
      <c r="K4" s="150"/>
      <c r="L4" s="150"/>
      <c r="M4" s="147"/>
      <c r="N4" s="137" t="s">
        <v>33</v>
      </c>
      <c r="O4" s="152" t="s">
        <v>34</v>
      </c>
    </row>
    <row r="5" spans="1:16" ht="22.5" customHeight="1" x14ac:dyDescent="0.4">
      <c r="A5" s="136"/>
      <c r="B5" s="136"/>
      <c r="C5" s="136"/>
      <c r="D5" s="136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6"/>
      <c r="O5" s="149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2025-04-30T04:44:42Z</cp:lastPrinted>
  <dcterms:created xsi:type="dcterms:W3CDTF">2024-01-10T07:59:11Z</dcterms:created>
  <dcterms:modified xsi:type="dcterms:W3CDTF">2025-04-30T04:45:20Z</dcterms:modified>
</cp:coreProperties>
</file>